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1" sheetId="1" r:id="rId1"/>
  </sheets>
  <definedNames>
    <definedName name="RTC">'Tabelle1'!$B$5</definedName>
    <definedName name="BASIC">'Tabelle1'!$B$4</definedName>
    <definedName name="USB">'Tabelle1'!$B$6</definedName>
    <definedName name="ETHERNET">'Tabelle1'!$B$7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24" authorId="0">
      <text>
        <r>
          <rPr>
            <sz val="10"/>
            <rFont val="Arial"/>
            <family val="2"/>
          </rPr>
          <t>3mm bei Reichelt nicht erhältlich,
statt dessen 5mm</t>
        </r>
      </text>
    </comment>
    <comment ref="F30" authorId="0">
      <text>
        <r>
          <rPr>
            <sz val="10"/>
            <rFont val="Arial"/>
            <family val="2"/>
          </rPr>
          <t>Centronics-like without screws!!</t>
        </r>
      </text>
    </comment>
  </commentList>
</comments>
</file>

<file path=xl/sharedStrings.xml><?xml version="1.0" encoding="utf-8"?>
<sst xmlns="http://schemas.openxmlformats.org/spreadsheetml/2006/main" count="214" uniqueCount="191">
  <si>
    <t>petSD Configurable Parts List</t>
  </si>
  <si>
    <t># of sets:</t>
  </si>
  <si>
    <t>Example values for one minimal equipped petSD and one maximal equipped</t>
  </si>
  <si>
    <t>Basic parts</t>
  </si>
  <si>
    <t>Optional parts for RTC</t>
  </si>
  <si>
    <t>Optional parts for USB</t>
  </si>
  <si>
    <t>Optional parts for Ethernet</t>
  </si>
  <si>
    <t>Reference</t>
  </si>
  <si>
    <t>Case</t>
  </si>
  <si>
    <t>Qty total</t>
  </si>
  <si>
    <t>Part description</t>
  </si>
  <si>
    <t>digikey.com</t>
  </si>
  <si>
    <t>reichelt.de</t>
  </si>
  <si>
    <t>csd-electronics.de</t>
  </si>
  <si>
    <t>mouser.com</t>
  </si>
  <si>
    <t>L-com.com</t>
  </si>
  <si>
    <t>store.go4retro.com</t>
  </si>
  <si>
    <t>conrad.de</t>
  </si>
  <si>
    <t>R1,R2,R15,R16,R22,R24</t>
  </si>
  <si>
    <t>R4</t>
  </si>
  <si>
    <t>180R</t>
  </si>
  <si>
    <t>1/4W 180</t>
  </si>
  <si>
    <t>R23,R10,R11</t>
  </si>
  <si>
    <t>4k7</t>
  </si>
  <si>
    <t>1/4W 4,7K</t>
  </si>
  <si>
    <t>R25,R21,R19,R20</t>
  </si>
  <si>
    <t>10k</t>
  </si>
  <si>
    <t>1/4W 10K</t>
  </si>
  <si>
    <t>R17,R18,R13,R14</t>
  </si>
  <si>
    <t>49R9</t>
  </si>
  <si>
    <t>METALL 49,9</t>
  </si>
  <si>
    <t>R12</t>
  </si>
  <si>
    <t>2k32</t>
  </si>
  <si>
    <t>METALL 2,32K</t>
  </si>
  <si>
    <t>C2,C1,C12,C18,C15,C26, C17,C25,C28,C27,C29, C30,C32,C33</t>
  </si>
  <si>
    <t>contact spacing 5 mm</t>
  </si>
  <si>
    <t>100nF</t>
  </si>
  <si>
    <t>KERKO 100N</t>
  </si>
  <si>
    <t>C3,C4,C20,C24</t>
  </si>
  <si>
    <t>contact spacing 2 mm</t>
  </si>
  <si>
    <t>18pF</t>
  </si>
  <si>
    <t>KERKO 18P</t>
  </si>
  <si>
    <t>C11,C21</t>
  </si>
  <si>
    <r>
      <t xml:space="preserve">10µF </t>
    </r>
    <r>
      <rPr>
        <b/>
        <sz val="10"/>
        <color indexed="10"/>
        <rFont val="Arial"/>
        <family val="2"/>
      </rPr>
      <t>low ESR</t>
    </r>
  </si>
  <si>
    <t>RAD FC 10/50</t>
  </si>
  <si>
    <t>120-R0010V063</t>
  </si>
  <si>
    <t>C31</t>
  </si>
  <si>
    <t>4.7µF</t>
  </si>
  <si>
    <t>RAD FC 4,7/50</t>
  </si>
  <si>
    <t>120-R0005V100</t>
  </si>
  <si>
    <t>D3</t>
  </si>
  <si>
    <t>D4</t>
  </si>
  <si>
    <t>1N5817,1N5818 or equiv.</t>
  </si>
  <si>
    <t>1N 5817</t>
  </si>
  <si>
    <t>D2</t>
  </si>
  <si>
    <t>Yellow LED 3mm indicating USB transfer</t>
  </si>
  <si>
    <t>LED 3MM GE</t>
  </si>
  <si>
    <t>Green Power LED 3mm</t>
  </si>
  <si>
    <t>LED 3MM GN</t>
  </si>
  <si>
    <t>D5</t>
  </si>
  <si>
    <t>Red Dirty LED 3mm</t>
  </si>
  <si>
    <t>LED 3MM RT</t>
  </si>
  <si>
    <t>D6</t>
  </si>
  <si>
    <t>Green Busy LED 3mm</t>
  </si>
  <si>
    <t>D5+D6</t>
  </si>
  <si>
    <t>ALTERNATIVE</t>
  </si>
  <si>
    <t>Duo-LED, 3mm, red/green, common cathode</t>
  </si>
  <si>
    <t>LED 5 RG-3</t>
  </si>
  <si>
    <t>X1</t>
  </si>
  <si>
    <t>Crystal-HC49US</t>
  </si>
  <si>
    <t>18.4320 Mhz</t>
  </si>
  <si>
    <t>18,4320-HC49U-S</t>
  </si>
  <si>
    <t>14-US18,4320MHZ</t>
  </si>
  <si>
    <t>X3</t>
  </si>
  <si>
    <t>Crystal-TC26 or TC38</t>
  </si>
  <si>
    <r>
      <t xml:space="preserve">32.768 kHz </t>
    </r>
    <r>
      <rPr>
        <b/>
        <sz val="10"/>
        <color indexed="10"/>
        <rFont val="Arial"/>
        <family val="2"/>
      </rPr>
      <t>Cl=12,5pF</t>
    </r>
  </si>
  <si>
    <t>0,032768-L6</t>
  </si>
  <si>
    <t>14-26T32,768KHZ</t>
  </si>
  <si>
    <t>X4</t>
  </si>
  <si>
    <r>
      <t xml:space="preserve">25 Mhz </t>
    </r>
    <r>
      <rPr>
        <b/>
        <sz val="10"/>
        <color indexed="10"/>
        <rFont val="Arial"/>
        <family val="2"/>
      </rPr>
      <t>FUNDAMENTAL, NON-OVERTONE</t>
    </r>
  </si>
  <si>
    <t>--</t>
  </si>
  <si>
    <t>14-US25,000MHZ</t>
  </si>
  <si>
    <t>L1</t>
  </si>
  <si>
    <t>Inductor 10 µH, &gt;=80mA</t>
  </si>
  <si>
    <t>M8134CT-ND</t>
  </si>
  <si>
    <t>SMCC 10µ</t>
  </si>
  <si>
    <t>CON1</t>
  </si>
  <si>
    <t>SCDA5A0201</t>
  </si>
  <si>
    <t>SCDA5A0201 SD card connector</t>
  </si>
  <si>
    <t>688-SCDA5A0201</t>
  </si>
  <si>
    <t>K1</t>
  </si>
  <si>
    <t>con-amp-champ-24HP</t>
  </si>
  <si>
    <t>IEEE-488 connector</t>
  </si>
  <si>
    <t>SE 5724FR</t>
  </si>
  <si>
    <t>CIB24SRA</t>
  </si>
  <si>
    <t>IEEE 488 Connector</t>
  </si>
  <si>
    <t>K2,K15</t>
  </si>
  <si>
    <t>pin_array_12x2</t>
  </si>
  <si>
    <t>IEEE-488 pin array for ribbon cable</t>
  </si>
  <si>
    <t>SL 2X13G 2,54</t>
  </si>
  <si>
    <t>K17</t>
  </si>
  <si>
    <t>Connec-327560-2</t>
  </si>
  <si>
    <t>USB standard B connector</t>
  </si>
  <si>
    <t>USB BW</t>
  </si>
  <si>
    <t>K19</t>
  </si>
  <si>
    <t>JACK_ALIM</t>
  </si>
  <si>
    <t>DC connector for plug OD 5.5mm, ID 2.1mm</t>
  </si>
  <si>
    <t>HEBW 21</t>
  </si>
  <si>
    <t>K18</t>
  </si>
  <si>
    <t>PIN_ARRAY_2X1</t>
  </si>
  <si>
    <t>Internal power connector</t>
  </si>
  <si>
    <t>SL 1X36G 2,54</t>
  </si>
  <si>
    <t>K16</t>
  </si>
  <si>
    <t>PIN_ARRAY_5x1</t>
  </si>
  <si>
    <t>I2C_/_LCD</t>
  </si>
  <si>
    <t>part of K18</t>
  </si>
  <si>
    <t>K14</t>
  </si>
  <si>
    <t>pin_array_3x2</t>
  </si>
  <si>
    <t>ISP</t>
  </si>
  <si>
    <t>WSL 6G</t>
  </si>
  <si>
    <t>K13</t>
  </si>
  <si>
    <t>PULSEJACK_J0_A</t>
  </si>
  <si>
    <t>J0011D01BNL Pulsejack</t>
  </si>
  <si>
    <t>553-1483-ND</t>
  </si>
  <si>
    <t>673-J0011D01BNL</t>
  </si>
  <si>
    <t>SIC10</t>
  </si>
  <si>
    <t>DIP-8__300</t>
  </si>
  <si>
    <t>SOCKET 8</t>
  </si>
  <si>
    <t>GS 8P</t>
  </si>
  <si>
    <t>SIC9</t>
  </si>
  <si>
    <t>DIP-16__300</t>
  </si>
  <si>
    <t>SOCKET 16</t>
  </si>
  <si>
    <t>GS 16P</t>
  </si>
  <si>
    <t>SIC1,SIC3</t>
  </si>
  <si>
    <t>DIP-20__300</t>
  </si>
  <si>
    <t>SOCKET 20</t>
  </si>
  <si>
    <t>GS 20P</t>
  </si>
  <si>
    <t>SIC8</t>
  </si>
  <si>
    <t>DIP-28__300</t>
  </si>
  <si>
    <r>
      <t xml:space="preserve">SOCKET 28  </t>
    </r>
    <r>
      <rPr>
        <b/>
        <sz val="10"/>
        <color indexed="10"/>
        <rFont val="Arial"/>
        <family val="2"/>
      </rPr>
      <t>(300)</t>
    </r>
  </si>
  <si>
    <t>GS 28P-S</t>
  </si>
  <si>
    <t>SIC2</t>
  </si>
  <si>
    <t>DIP-40__600</t>
  </si>
  <si>
    <t>SOCKET 40</t>
  </si>
  <si>
    <t>GS 40P</t>
  </si>
  <si>
    <t>IC1</t>
  </si>
  <si>
    <t>SN75160P</t>
  </si>
  <si>
    <t>SN 75160AN</t>
  </si>
  <si>
    <t>IC2</t>
  </si>
  <si>
    <t>ATMEL ATMEGA 1284P-PU</t>
  </si>
  <si>
    <t>556-ATMEGA1284P-PU</t>
  </si>
  <si>
    <t>IC3</t>
  </si>
  <si>
    <t>SN75161P</t>
  </si>
  <si>
    <t>SN 75161AN</t>
  </si>
  <si>
    <t>IC6</t>
  </si>
  <si>
    <t>TO220</t>
  </si>
  <si>
    <t>LF33CV</t>
  </si>
  <si>
    <t>LF 33 CV</t>
  </si>
  <si>
    <t>IC8</t>
  </si>
  <si>
    <t>ENC28J60</t>
  </si>
  <si>
    <t>ENC 28J60-I/SP</t>
  </si>
  <si>
    <t>IC9</t>
  </si>
  <si>
    <t>74HC4050</t>
  </si>
  <si>
    <t>74HC 4050</t>
  </si>
  <si>
    <t>IC10</t>
  </si>
  <si>
    <t>DS1307</t>
  </si>
  <si>
    <t>DS 1307</t>
  </si>
  <si>
    <t>IC11</t>
  </si>
  <si>
    <t>SSOP28</t>
  </si>
  <si>
    <t>FT232RL</t>
  </si>
  <si>
    <t>FT 232 RL</t>
  </si>
  <si>
    <t>S1,S2,S3</t>
  </si>
  <si>
    <t>PHAP3305B = MJTP1236B</t>
  </si>
  <si>
    <t>PREV,NEXT,RESET KEYS</t>
  </si>
  <si>
    <t>679-2446-ND</t>
  </si>
  <si>
    <t>TASTER 3305B</t>
  </si>
  <si>
    <t>BT1</t>
  </si>
  <si>
    <t>KZH20SMD</t>
  </si>
  <si>
    <t>BATTERY HOLDER</t>
  </si>
  <si>
    <t>KZH 20SMD-2</t>
  </si>
  <si>
    <t>CR2032</t>
  </si>
  <si>
    <t>BATTERY</t>
  </si>
  <si>
    <t>CR 2032</t>
  </si>
  <si>
    <t>034-CR2032</t>
  </si>
  <si>
    <t>CASE</t>
  </si>
  <si>
    <t>BLACK CASE</t>
  </si>
  <si>
    <t>SD 10 SW</t>
  </si>
  <si>
    <t>520985 - 62</t>
  </si>
  <si>
    <t>-- means avaibility / order number checked but not available, empty fields: avaibility / order number not checked yet</t>
  </si>
  <si>
    <t>Please notice: pull-ups required for I2C / LED are parts of the RTC set. That means, if you want to add a display but don't need the RTC, you'll have to add two 4k7 pull-up resistors R10+R11</t>
  </si>
  <si>
    <t>Last edit 2011-10-23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</si>
</sst>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i/>
      <u val="single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left" vertical="top"/>
    </xf>
    <xf numFmtId="164" fontId="0" fillId="0" borderId="0" xfId="0" applyAlignment="1">
      <alignment horizontal="center" vertical="top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3" fillId="0" borderId="0" xfId="0" applyFont="1" applyAlignment="1">
      <alignment horizontal="left" vertical="top"/>
    </xf>
    <xf numFmtId="164" fontId="3" fillId="0" borderId="0" xfId="0" applyFont="1" applyAlignment="1">
      <alignment horizontal="center" vertical="top"/>
    </xf>
    <xf numFmtId="164" fontId="4" fillId="3" borderId="4" xfId="0" applyFont="1" applyFill="1" applyBorder="1" applyAlignment="1">
      <alignment horizontal="left" vertical="top"/>
    </xf>
    <xf numFmtId="164" fontId="4" fillId="3" borderId="4" xfId="0" applyFont="1" applyFill="1" applyBorder="1" applyAlignment="1">
      <alignment horizontal="center" vertical="top"/>
    </xf>
    <xf numFmtId="164" fontId="0" fillId="0" borderId="4" xfId="0" applyFont="1" applyBorder="1" applyAlignment="1">
      <alignment horizontal="left" vertical="top"/>
    </xf>
    <xf numFmtId="164" fontId="0" fillId="0" borderId="4" xfId="0" applyBorder="1" applyAlignment="1">
      <alignment horizontal="center" vertical="top"/>
    </xf>
    <xf numFmtId="164" fontId="0" fillId="0" borderId="4" xfId="0" applyFont="1" applyBorder="1" applyAlignment="1">
      <alignment horizontal="left" vertical="top" wrapText="1"/>
    </xf>
    <xf numFmtId="164" fontId="5" fillId="0" borderId="4" xfId="0" applyFont="1" applyBorder="1" applyAlignment="1">
      <alignment horizontal="left" vertical="top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13">
      <selection activeCell="A60" sqref="A60"/>
    </sheetView>
  </sheetViews>
  <sheetFormatPr defaultColWidth="12.57421875" defaultRowHeight="12.75"/>
  <cols>
    <col min="1" max="1" width="28.421875" style="1" customWidth="1"/>
    <col min="2" max="2" width="26.8515625" style="1" customWidth="1"/>
    <col min="3" max="3" width="11.57421875" style="2" customWidth="1"/>
    <col min="4" max="4" width="38.7109375" style="1" customWidth="1"/>
    <col min="5" max="5" width="15.140625" style="1" customWidth="1"/>
    <col min="6" max="6" width="16.8515625" style="1" customWidth="1"/>
    <col min="7" max="7" width="20.7109375" style="1" customWidth="1"/>
    <col min="8" max="8" width="24.140625" style="1" customWidth="1"/>
    <col min="9" max="9" width="13.28125" style="1" customWidth="1"/>
    <col min="10" max="10" width="21.140625" style="1" customWidth="1"/>
    <col min="11" max="16384" width="11.57421875" style="1" customWidth="1"/>
  </cols>
  <sheetData>
    <row r="1" spans="1:256" ht="20.25">
      <c r="A1" s="3" t="s">
        <v>0</v>
      </c>
      <c r="B1" s="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4" t="s">
        <v>1</v>
      </c>
      <c r="C3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t="s">
        <v>3</v>
      </c>
      <c r="B4" s="5">
        <v>1</v>
      </c>
      <c r="C4">
        <v>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t="s">
        <v>4</v>
      </c>
      <c r="B5" s="6">
        <v>1</v>
      </c>
      <c r="C5">
        <v>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t="s">
        <v>5</v>
      </c>
      <c r="B6" s="6">
        <v>1</v>
      </c>
      <c r="C6">
        <v>1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t="s">
        <v>6</v>
      </c>
      <c r="B7" s="7">
        <v>1</v>
      </c>
      <c r="C7">
        <v>1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8" customFormat="1" ht="15">
      <c r="C8" s="9"/>
    </row>
    <row r="9" spans="1:11" s="8" customFormat="1" ht="15">
      <c r="A9" s="10" t="s">
        <v>7</v>
      </c>
      <c r="B9" s="10" t="s">
        <v>8</v>
      </c>
      <c r="C9" s="11" t="s">
        <v>9</v>
      </c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</row>
    <row r="10" spans="1:11" ht="12.75">
      <c r="A10" s="12" t="s">
        <v>18</v>
      </c>
      <c r="B10" s="12" t="s">
        <v>19</v>
      </c>
      <c r="C10" s="13">
        <f>3*BASIC+1*USB+2*ETHERNET</f>
        <v>6</v>
      </c>
      <c r="D10" s="12" t="s">
        <v>20</v>
      </c>
      <c r="E10" s="12"/>
      <c r="F10" s="12" t="s">
        <v>21</v>
      </c>
      <c r="G10" s="12"/>
      <c r="H10" s="12"/>
      <c r="I10" s="12"/>
      <c r="J10" s="12"/>
      <c r="K10" s="12"/>
    </row>
    <row r="11" spans="1:11" ht="12.75">
      <c r="A11" s="12" t="s">
        <v>22</v>
      </c>
      <c r="B11" s="12" t="s">
        <v>19</v>
      </c>
      <c r="C11" s="13">
        <f>2*RTC+1*USB</f>
        <v>3</v>
      </c>
      <c r="D11" s="12" t="s">
        <v>23</v>
      </c>
      <c r="E11" s="12"/>
      <c r="F11" s="12" t="s">
        <v>24</v>
      </c>
      <c r="G11" s="12"/>
      <c r="H11" s="12"/>
      <c r="I11" s="12"/>
      <c r="J11" s="12"/>
      <c r="K11" s="12"/>
    </row>
    <row r="12" spans="1:11" ht="12.75">
      <c r="A12" s="12" t="s">
        <v>25</v>
      </c>
      <c r="B12" s="12" t="s">
        <v>19</v>
      </c>
      <c r="C12" s="13">
        <f>2*BASIC+1*USB+1*ETHERNET</f>
        <v>4</v>
      </c>
      <c r="D12" s="12" t="s">
        <v>26</v>
      </c>
      <c r="E12" s="12"/>
      <c r="F12" s="12" t="s">
        <v>27</v>
      </c>
      <c r="G12" s="12"/>
      <c r="H12" s="12"/>
      <c r="I12" s="12"/>
      <c r="J12" s="12"/>
      <c r="K12" s="12"/>
    </row>
    <row r="13" spans="1:11" ht="12.75">
      <c r="A13" s="12" t="s">
        <v>28</v>
      </c>
      <c r="B13" s="12" t="s">
        <v>19</v>
      </c>
      <c r="C13" s="13">
        <f>4*ETHERNET</f>
        <v>4</v>
      </c>
      <c r="D13" s="12" t="s">
        <v>29</v>
      </c>
      <c r="E13" s="12"/>
      <c r="F13" s="12" t="s">
        <v>30</v>
      </c>
      <c r="G13" s="12"/>
      <c r="H13" s="12"/>
      <c r="I13" s="12"/>
      <c r="J13" s="12"/>
      <c r="K13" s="12"/>
    </row>
    <row r="14" spans="1:11" ht="12.75">
      <c r="A14" s="12" t="s">
        <v>31</v>
      </c>
      <c r="B14" s="12" t="s">
        <v>19</v>
      </c>
      <c r="C14" s="13">
        <f>1*ETHERNET</f>
        <v>1</v>
      </c>
      <c r="D14" s="12" t="s">
        <v>32</v>
      </c>
      <c r="E14" s="12"/>
      <c r="F14" s="12" t="s">
        <v>33</v>
      </c>
      <c r="G14" s="12"/>
      <c r="H14" s="12"/>
      <c r="I14" s="12"/>
      <c r="J14" s="12"/>
      <c r="K14" s="12"/>
    </row>
    <row r="15" spans="1:11" ht="36">
      <c r="A15" s="14" t="s">
        <v>34</v>
      </c>
      <c r="B15" s="12" t="s">
        <v>35</v>
      </c>
      <c r="C15" s="13">
        <f>7*BASIC+1*RTC+2*USB+4*ETHERNET</f>
        <v>14</v>
      </c>
      <c r="D15" s="12" t="s">
        <v>36</v>
      </c>
      <c r="E15" s="12"/>
      <c r="F15" s="12" t="s">
        <v>37</v>
      </c>
      <c r="G15" s="12">
        <v>11407</v>
      </c>
      <c r="H15" s="12"/>
      <c r="I15" s="12"/>
      <c r="J15" s="12"/>
      <c r="K15" s="12"/>
    </row>
    <row r="16" spans="1:11" ht="12.75">
      <c r="A16" s="12" t="s">
        <v>38</v>
      </c>
      <c r="B16" s="12" t="s">
        <v>39</v>
      </c>
      <c r="C16" s="13">
        <f>2*BASIC+2*ETHERNET</f>
        <v>4</v>
      </c>
      <c r="D16" s="12" t="s">
        <v>40</v>
      </c>
      <c r="E16" s="12"/>
      <c r="F16" s="12" t="s">
        <v>41</v>
      </c>
      <c r="G16" s="12">
        <v>11305</v>
      </c>
      <c r="H16" s="12"/>
      <c r="I16" s="12"/>
      <c r="J16" s="12"/>
      <c r="K16" s="12"/>
    </row>
    <row r="17" spans="1:11" ht="12.75">
      <c r="A17" s="12" t="s">
        <v>42</v>
      </c>
      <c r="B17" s="12" t="s">
        <v>39</v>
      </c>
      <c r="C17" s="13">
        <f>1*BASIC+1*ETHERNET</f>
        <v>2</v>
      </c>
      <c r="D17" s="12" t="s">
        <v>43</v>
      </c>
      <c r="E17" s="12"/>
      <c r="F17" s="12" t="s">
        <v>44</v>
      </c>
      <c r="G17" s="12" t="s">
        <v>45</v>
      </c>
      <c r="H17" s="12"/>
      <c r="I17" s="12"/>
      <c r="J17" s="12"/>
      <c r="K17" s="12"/>
    </row>
    <row r="18" spans="1:11" ht="12.75">
      <c r="A18" s="12" t="s">
        <v>46</v>
      </c>
      <c r="B18" s="12" t="s">
        <v>39</v>
      </c>
      <c r="C18" s="13">
        <f>1*BASIC</f>
        <v>1</v>
      </c>
      <c r="D18" s="12" t="s">
        <v>47</v>
      </c>
      <c r="E18" s="12"/>
      <c r="F18" s="12" t="s">
        <v>48</v>
      </c>
      <c r="G18" s="12" t="s">
        <v>49</v>
      </c>
      <c r="H18" s="12"/>
      <c r="I18" s="12"/>
      <c r="J18" s="12"/>
      <c r="K18" s="12"/>
    </row>
    <row r="19" spans="1:11" ht="12.75">
      <c r="A19" s="12" t="s">
        <v>50</v>
      </c>
      <c r="B19" s="12" t="s">
        <v>51</v>
      </c>
      <c r="C19" s="13">
        <f>1*BASIC</f>
        <v>1</v>
      </c>
      <c r="D19" s="12" t="s">
        <v>52</v>
      </c>
      <c r="E19" s="12"/>
      <c r="F19" s="12" t="s">
        <v>53</v>
      </c>
      <c r="G19" s="12"/>
      <c r="H19" s="12"/>
      <c r="I19" s="12"/>
      <c r="J19" s="12"/>
      <c r="K19" s="12"/>
    </row>
    <row r="20" spans="1:11" ht="12.75">
      <c r="A20" s="12" t="s">
        <v>54</v>
      </c>
      <c r="B20" s="12"/>
      <c r="C20" s="13">
        <f>1*USB</f>
        <v>1</v>
      </c>
      <c r="D20" s="12" t="s">
        <v>55</v>
      </c>
      <c r="E20" s="12"/>
      <c r="F20" s="12" t="s">
        <v>56</v>
      </c>
      <c r="G20" s="12"/>
      <c r="H20" s="12"/>
      <c r="I20" s="12"/>
      <c r="J20" s="12"/>
      <c r="K20" s="12"/>
    </row>
    <row r="21" spans="1:11" ht="12.75">
      <c r="A21" s="12" t="s">
        <v>51</v>
      </c>
      <c r="B21" s="12"/>
      <c r="C21" s="13">
        <f>1*BASIC</f>
        <v>1</v>
      </c>
      <c r="D21" s="12" t="s">
        <v>57</v>
      </c>
      <c r="E21" s="12"/>
      <c r="F21" s="12" t="s">
        <v>58</v>
      </c>
      <c r="G21" s="12"/>
      <c r="H21" s="12"/>
      <c r="I21" s="12"/>
      <c r="J21" s="12"/>
      <c r="K21" s="12"/>
    </row>
    <row r="22" spans="1:11" ht="12.75">
      <c r="A22" s="12" t="s">
        <v>59</v>
      </c>
      <c r="B22" s="12"/>
      <c r="C22" s="13">
        <f>1*BASIC</f>
        <v>1</v>
      </c>
      <c r="D22" s="12" t="s">
        <v>60</v>
      </c>
      <c r="E22" s="12"/>
      <c r="F22" s="12" t="s">
        <v>61</v>
      </c>
      <c r="G22" s="12"/>
      <c r="H22" s="12"/>
      <c r="I22" s="12"/>
      <c r="J22" s="12"/>
      <c r="K22" s="12"/>
    </row>
    <row r="23" spans="1:11" ht="12.75">
      <c r="A23" s="12" t="s">
        <v>62</v>
      </c>
      <c r="B23" s="12"/>
      <c r="C23" s="13">
        <f>1*BASIC</f>
        <v>1</v>
      </c>
      <c r="D23" s="12" t="s">
        <v>63</v>
      </c>
      <c r="E23" s="12"/>
      <c r="F23" s="12" t="s">
        <v>58</v>
      </c>
      <c r="G23" s="12"/>
      <c r="H23" s="12"/>
      <c r="I23" s="12"/>
      <c r="J23" s="12"/>
      <c r="K23" s="12"/>
    </row>
    <row r="24" spans="1:11" ht="12.75">
      <c r="A24" s="12" t="s">
        <v>64</v>
      </c>
      <c r="B24" s="15" t="s">
        <v>65</v>
      </c>
      <c r="C24" s="13">
        <f>1*BASIC</f>
        <v>1</v>
      </c>
      <c r="D24" s="12" t="s">
        <v>66</v>
      </c>
      <c r="E24" s="12"/>
      <c r="F24" s="16" t="s">
        <v>67</v>
      </c>
      <c r="G24" s="12"/>
      <c r="H24" s="12"/>
      <c r="I24" s="12"/>
      <c r="J24" s="12"/>
      <c r="K24" s="12"/>
    </row>
    <row r="25" spans="1:11" ht="12.75">
      <c r="A25" s="12" t="s">
        <v>68</v>
      </c>
      <c r="B25" s="12" t="s">
        <v>69</v>
      </c>
      <c r="C25" s="13">
        <f>1*BASIC</f>
        <v>1</v>
      </c>
      <c r="D25" s="12" t="s">
        <v>70</v>
      </c>
      <c r="E25" s="12"/>
      <c r="F25" s="12" t="s">
        <v>71</v>
      </c>
      <c r="G25" s="12" t="s">
        <v>72</v>
      </c>
      <c r="H25" s="12"/>
      <c r="I25" s="12"/>
      <c r="J25" s="12"/>
      <c r="K25" s="12"/>
    </row>
    <row r="26" spans="1:11" ht="12.75">
      <c r="A26" s="12" t="s">
        <v>73</v>
      </c>
      <c r="B26" s="12" t="s">
        <v>74</v>
      </c>
      <c r="C26" s="13">
        <f>1*RTC</f>
        <v>1</v>
      </c>
      <c r="D26" s="12" t="s">
        <v>75</v>
      </c>
      <c r="E26" s="12"/>
      <c r="F26" s="12" t="s">
        <v>76</v>
      </c>
      <c r="G26" s="12" t="s">
        <v>77</v>
      </c>
      <c r="H26" s="12"/>
      <c r="I26" s="12"/>
      <c r="J26" s="12"/>
      <c r="K26" s="12"/>
    </row>
    <row r="27" spans="1:11" ht="12.75">
      <c r="A27" s="12" t="s">
        <v>78</v>
      </c>
      <c r="B27" s="12" t="s">
        <v>69</v>
      </c>
      <c r="C27" s="13">
        <f>1*ETHERNET</f>
        <v>1</v>
      </c>
      <c r="D27" s="12" t="s">
        <v>79</v>
      </c>
      <c r="E27" s="12"/>
      <c r="F27" s="12" t="s">
        <v>80</v>
      </c>
      <c r="G27" s="12" t="s">
        <v>81</v>
      </c>
      <c r="H27" s="12"/>
      <c r="I27" s="12"/>
      <c r="J27" s="12"/>
      <c r="K27" s="12"/>
    </row>
    <row r="28" spans="1:11" ht="12.75">
      <c r="A28" s="12" t="s">
        <v>82</v>
      </c>
      <c r="B28" s="12" t="s">
        <v>19</v>
      </c>
      <c r="C28" s="13">
        <f>1*ETHERNET</f>
        <v>1</v>
      </c>
      <c r="D28" s="12" t="s">
        <v>83</v>
      </c>
      <c r="E28" s="16" t="s">
        <v>84</v>
      </c>
      <c r="F28" s="12" t="s">
        <v>85</v>
      </c>
      <c r="G28" s="12"/>
      <c r="H28" s="12"/>
      <c r="I28" s="12"/>
      <c r="J28" s="12"/>
      <c r="K28" s="12"/>
    </row>
    <row r="29" spans="1:11" ht="12.75">
      <c r="A29" s="12" t="s">
        <v>86</v>
      </c>
      <c r="B29" s="12" t="s">
        <v>87</v>
      </c>
      <c r="C29" s="13">
        <f>1*BASIC</f>
        <v>1</v>
      </c>
      <c r="D29" s="12" t="s">
        <v>88</v>
      </c>
      <c r="E29" s="12" t="s">
        <v>80</v>
      </c>
      <c r="F29" s="12" t="s">
        <v>80</v>
      </c>
      <c r="G29" s="12">
        <v>20115</v>
      </c>
      <c r="H29" s="16" t="s">
        <v>89</v>
      </c>
      <c r="I29" s="12"/>
      <c r="J29" s="12"/>
      <c r="K29" s="12"/>
    </row>
    <row r="30" spans="1:11" ht="12.75">
      <c r="A30" s="12" t="s">
        <v>90</v>
      </c>
      <c r="B30" s="12" t="s">
        <v>91</v>
      </c>
      <c r="C30" s="13">
        <f>1*BASIC</f>
        <v>1</v>
      </c>
      <c r="D30" s="12" t="s">
        <v>92</v>
      </c>
      <c r="E30" s="12"/>
      <c r="F30" s="12" t="s">
        <v>93</v>
      </c>
      <c r="G30" s="12"/>
      <c r="H30" s="12"/>
      <c r="I30" s="16" t="s">
        <v>94</v>
      </c>
      <c r="J30" s="12" t="s">
        <v>95</v>
      </c>
      <c r="K30" s="12"/>
    </row>
    <row r="31" spans="1:11" ht="12.75">
      <c r="A31" s="12" t="s">
        <v>96</v>
      </c>
      <c r="B31" s="12" t="s">
        <v>97</v>
      </c>
      <c r="C31" s="13">
        <f>2*BASIC</f>
        <v>2</v>
      </c>
      <c r="D31" s="12" t="s">
        <v>98</v>
      </c>
      <c r="E31" s="12"/>
      <c r="F31" s="12" t="s">
        <v>99</v>
      </c>
      <c r="G31" s="12"/>
      <c r="H31" s="12"/>
      <c r="I31" s="12"/>
      <c r="J31" s="12"/>
      <c r="K31" s="12"/>
    </row>
    <row r="32" spans="1:11" ht="12.75">
      <c r="A32" s="12" t="s">
        <v>100</v>
      </c>
      <c r="B32" s="12" t="s">
        <v>101</v>
      </c>
      <c r="C32" s="13">
        <f>1*USB</f>
        <v>1</v>
      </c>
      <c r="D32" s="12" t="s">
        <v>102</v>
      </c>
      <c r="E32" s="12"/>
      <c r="F32" s="12" t="s">
        <v>103</v>
      </c>
      <c r="G32" s="12"/>
      <c r="H32" s="12"/>
      <c r="I32" s="12"/>
      <c r="J32" s="12"/>
      <c r="K32" s="12"/>
    </row>
    <row r="33" spans="1:11" ht="12.75">
      <c r="A33" s="12" t="s">
        <v>104</v>
      </c>
      <c r="B33" s="12" t="s">
        <v>105</v>
      </c>
      <c r="C33" s="13">
        <f>1*BASIC</f>
        <v>1</v>
      </c>
      <c r="D33" s="12" t="s">
        <v>106</v>
      </c>
      <c r="E33" s="12"/>
      <c r="F33" s="16" t="s">
        <v>107</v>
      </c>
      <c r="G33" s="12"/>
      <c r="H33" s="12"/>
      <c r="I33" s="12"/>
      <c r="J33" s="12"/>
      <c r="K33" s="12"/>
    </row>
    <row r="34" spans="1:11" ht="12.75">
      <c r="A34" s="12" t="s">
        <v>108</v>
      </c>
      <c r="B34" s="12" t="s">
        <v>109</v>
      </c>
      <c r="C34" s="13">
        <f>1*BASIC</f>
        <v>1</v>
      </c>
      <c r="D34" s="12" t="s">
        <v>110</v>
      </c>
      <c r="E34" s="12"/>
      <c r="F34" s="12" t="s">
        <v>111</v>
      </c>
      <c r="G34" s="12"/>
      <c r="H34" s="12"/>
      <c r="I34" s="12"/>
      <c r="J34" s="12"/>
      <c r="K34" s="12"/>
    </row>
    <row r="35" spans="1:11" ht="12.75">
      <c r="A35" s="12" t="s">
        <v>112</v>
      </c>
      <c r="B35" s="12" t="s">
        <v>113</v>
      </c>
      <c r="C35" s="13"/>
      <c r="D35" s="12" t="s">
        <v>114</v>
      </c>
      <c r="E35" s="17" t="s">
        <v>115</v>
      </c>
      <c r="F35" s="17"/>
      <c r="G35" s="17"/>
      <c r="H35" s="17"/>
      <c r="I35" s="17"/>
      <c r="J35" s="17"/>
      <c r="K35" s="17"/>
    </row>
    <row r="36" spans="1:11" ht="12.75">
      <c r="A36" s="12" t="s">
        <v>116</v>
      </c>
      <c r="B36" s="12" t="s">
        <v>117</v>
      </c>
      <c r="C36" s="13">
        <f>1*BASIC</f>
        <v>1</v>
      </c>
      <c r="D36" s="12" t="s">
        <v>118</v>
      </c>
      <c r="E36" s="12"/>
      <c r="F36" s="12" t="s">
        <v>119</v>
      </c>
      <c r="G36" s="12"/>
      <c r="H36" s="12"/>
      <c r="I36" s="12"/>
      <c r="J36" s="12"/>
      <c r="K36" s="12"/>
    </row>
    <row r="37" spans="1:11" ht="12.75">
      <c r="A37" s="12" t="s">
        <v>120</v>
      </c>
      <c r="B37" s="12" t="s">
        <v>121</v>
      </c>
      <c r="C37" s="13">
        <f>1*ETHERNET</f>
        <v>1</v>
      </c>
      <c r="D37" s="12" t="s">
        <v>122</v>
      </c>
      <c r="E37" s="12" t="s">
        <v>123</v>
      </c>
      <c r="F37" s="12" t="s">
        <v>80</v>
      </c>
      <c r="G37" s="12" t="s">
        <v>80</v>
      </c>
      <c r="H37" s="12" t="s">
        <v>124</v>
      </c>
      <c r="I37" s="12"/>
      <c r="J37" s="12"/>
      <c r="K37" s="12"/>
    </row>
    <row r="38" spans="1:11" ht="12.75">
      <c r="A38" s="12" t="s">
        <v>125</v>
      </c>
      <c r="B38" s="12" t="s">
        <v>126</v>
      </c>
      <c r="C38" s="13">
        <f>1*RTC</f>
        <v>1</v>
      </c>
      <c r="D38" s="12" t="s">
        <v>127</v>
      </c>
      <c r="E38" s="12"/>
      <c r="F38" s="12" t="s">
        <v>128</v>
      </c>
      <c r="G38" s="12"/>
      <c r="H38" s="12"/>
      <c r="I38" s="12"/>
      <c r="J38" s="12"/>
      <c r="K38" s="12"/>
    </row>
    <row r="39" spans="1:11" ht="12.75">
      <c r="A39" s="12" t="s">
        <v>129</v>
      </c>
      <c r="B39" s="12" t="s">
        <v>130</v>
      </c>
      <c r="C39" s="13">
        <f>1*BASIC</f>
        <v>1</v>
      </c>
      <c r="D39" s="12" t="s">
        <v>131</v>
      </c>
      <c r="E39" s="12"/>
      <c r="F39" s="12" t="s">
        <v>132</v>
      </c>
      <c r="G39" s="12"/>
      <c r="H39" s="12"/>
      <c r="I39" s="12"/>
      <c r="J39" s="12"/>
      <c r="K39" s="12"/>
    </row>
    <row r="40" spans="1:11" ht="12.75">
      <c r="A40" s="12" t="s">
        <v>133</v>
      </c>
      <c r="B40" s="12" t="s">
        <v>134</v>
      </c>
      <c r="C40" s="13">
        <f>2*BASIC</f>
        <v>2</v>
      </c>
      <c r="D40" s="12" t="s">
        <v>135</v>
      </c>
      <c r="E40" s="12"/>
      <c r="F40" s="12" t="s">
        <v>136</v>
      </c>
      <c r="G40" s="12"/>
      <c r="H40" s="12"/>
      <c r="I40" s="12"/>
      <c r="J40" s="12"/>
      <c r="K40" s="12"/>
    </row>
    <row r="41" spans="1:11" ht="12.75">
      <c r="A41" s="12" t="s">
        <v>137</v>
      </c>
      <c r="B41" s="12" t="s">
        <v>138</v>
      </c>
      <c r="C41" s="13">
        <f>1*ETHERNET</f>
        <v>1</v>
      </c>
      <c r="D41" s="12" t="s">
        <v>139</v>
      </c>
      <c r="E41" s="12"/>
      <c r="F41" s="12" t="s">
        <v>140</v>
      </c>
      <c r="G41" s="12"/>
      <c r="H41" s="12"/>
      <c r="I41" s="12"/>
      <c r="J41" s="12"/>
      <c r="K41" s="12"/>
    </row>
    <row r="42" spans="1:11" ht="12.75">
      <c r="A42" s="12" t="s">
        <v>141</v>
      </c>
      <c r="B42" s="12" t="s">
        <v>142</v>
      </c>
      <c r="C42" s="13">
        <f>1*BASIC</f>
        <v>1</v>
      </c>
      <c r="D42" s="12" t="s">
        <v>143</v>
      </c>
      <c r="E42" s="12"/>
      <c r="F42" s="12" t="s">
        <v>144</v>
      </c>
      <c r="G42" s="12"/>
      <c r="H42" s="12"/>
      <c r="I42" s="12"/>
      <c r="J42" s="12"/>
      <c r="K42" s="12"/>
    </row>
    <row r="43" spans="1:11" ht="12.75">
      <c r="A43" s="12" t="s">
        <v>145</v>
      </c>
      <c r="B43" s="12" t="s">
        <v>134</v>
      </c>
      <c r="C43" s="13">
        <f>1*BASIC</f>
        <v>1</v>
      </c>
      <c r="D43" s="12" t="s">
        <v>146</v>
      </c>
      <c r="E43" s="12"/>
      <c r="F43" s="12" t="s">
        <v>147</v>
      </c>
      <c r="G43" s="12"/>
      <c r="H43" s="12"/>
      <c r="I43" s="12"/>
      <c r="J43" s="12"/>
      <c r="K43" s="12"/>
    </row>
    <row r="44" spans="1:11" ht="12.75">
      <c r="A44" s="12" t="s">
        <v>148</v>
      </c>
      <c r="B44" s="12" t="s">
        <v>142</v>
      </c>
      <c r="C44" s="13">
        <f>1*BASIC</f>
        <v>1</v>
      </c>
      <c r="D44" s="12" t="s">
        <v>149</v>
      </c>
      <c r="E44" s="12"/>
      <c r="F44" s="12" t="s">
        <v>80</v>
      </c>
      <c r="G44" s="12">
        <v>301908</v>
      </c>
      <c r="H44" s="16" t="s">
        <v>150</v>
      </c>
      <c r="I44" s="12"/>
      <c r="J44" s="12"/>
      <c r="K44" s="12"/>
    </row>
    <row r="45" spans="1:11" ht="12.75">
      <c r="A45" s="12" t="s">
        <v>151</v>
      </c>
      <c r="B45" s="12" t="s">
        <v>134</v>
      </c>
      <c r="C45" s="13">
        <f>1*BASIC</f>
        <v>1</v>
      </c>
      <c r="D45" s="12" t="s">
        <v>152</v>
      </c>
      <c r="E45" s="12"/>
      <c r="F45" s="12" t="s">
        <v>153</v>
      </c>
      <c r="G45" s="12"/>
      <c r="H45" s="12"/>
      <c r="I45" s="12"/>
      <c r="J45" s="12"/>
      <c r="K45" s="12"/>
    </row>
    <row r="46" spans="1:11" ht="12.75">
      <c r="A46" s="12" t="s">
        <v>154</v>
      </c>
      <c r="B46" s="12" t="s">
        <v>155</v>
      </c>
      <c r="C46" s="13">
        <f>1*BASIC</f>
        <v>1</v>
      </c>
      <c r="D46" s="12" t="s">
        <v>156</v>
      </c>
      <c r="E46" s="12"/>
      <c r="F46" s="12" t="s">
        <v>157</v>
      </c>
      <c r="G46" s="12"/>
      <c r="H46" s="12"/>
      <c r="I46" s="12"/>
      <c r="J46" s="12"/>
      <c r="K46" s="12"/>
    </row>
    <row r="47" spans="1:11" ht="12.75">
      <c r="A47" s="12" t="s">
        <v>158</v>
      </c>
      <c r="B47" s="12" t="s">
        <v>138</v>
      </c>
      <c r="C47" s="13">
        <f>1*ETHERNET</f>
        <v>1</v>
      </c>
      <c r="D47" s="12" t="s">
        <v>159</v>
      </c>
      <c r="E47" s="12"/>
      <c r="F47" s="12" t="s">
        <v>160</v>
      </c>
      <c r="G47" s="12">
        <v>30362</v>
      </c>
      <c r="H47" s="12"/>
      <c r="I47" s="12"/>
      <c r="J47" s="12"/>
      <c r="K47" s="12"/>
    </row>
    <row r="48" spans="1:11" ht="12.75">
      <c r="A48" s="12" t="s">
        <v>161</v>
      </c>
      <c r="B48" s="12" t="s">
        <v>130</v>
      </c>
      <c r="C48" s="13">
        <f>1*BASIC</f>
        <v>1</v>
      </c>
      <c r="D48" s="12" t="s">
        <v>162</v>
      </c>
      <c r="E48" s="12"/>
      <c r="F48" s="12" t="s">
        <v>163</v>
      </c>
      <c r="G48" s="12"/>
      <c r="H48" s="12"/>
      <c r="I48" s="12"/>
      <c r="J48" s="12"/>
      <c r="K48" s="12"/>
    </row>
    <row r="49" spans="1:11" ht="12.75">
      <c r="A49" s="12" t="s">
        <v>164</v>
      </c>
      <c r="B49" s="12" t="s">
        <v>126</v>
      </c>
      <c r="C49" s="13">
        <f>1*RTC</f>
        <v>1</v>
      </c>
      <c r="D49" s="12" t="s">
        <v>165</v>
      </c>
      <c r="E49" s="12"/>
      <c r="F49" s="12" t="s">
        <v>166</v>
      </c>
      <c r="G49" s="12">
        <v>20150</v>
      </c>
      <c r="H49" s="12"/>
      <c r="I49" s="12"/>
      <c r="J49" s="12"/>
      <c r="K49" s="12"/>
    </row>
    <row r="50" spans="1:11" ht="12.75">
      <c r="A50" s="12" t="s">
        <v>167</v>
      </c>
      <c r="B50" s="12" t="s">
        <v>168</v>
      </c>
      <c r="C50" s="13">
        <f>1*USB</f>
        <v>1</v>
      </c>
      <c r="D50" s="12" t="s">
        <v>169</v>
      </c>
      <c r="E50" s="12"/>
      <c r="F50" s="12" t="s">
        <v>170</v>
      </c>
      <c r="G50" s="12">
        <v>3021</v>
      </c>
      <c r="H50" s="12"/>
      <c r="I50" s="12"/>
      <c r="J50" s="12"/>
      <c r="K50" s="12"/>
    </row>
    <row r="51" spans="1:11" ht="12.75">
      <c r="A51" s="12" t="s">
        <v>171</v>
      </c>
      <c r="B51" s="16" t="s">
        <v>172</v>
      </c>
      <c r="C51" s="13">
        <f>3*BASIC</f>
        <v>3</v>
      </c>
      <c r="D51" s="12" t="s">
        <v>173</v>
      </c>
      <c r="E51" s="16" t="s">
        <v>174</v>
      </c>
      <c r="F51" s="12" t="s">
        <v>175</v>
      </c>
      <c r="G51" s="12"/>
      <c r="H51" s="12"/>
      <c r="I51" s="12"/>
      <c r="J51" s="12"/>
      <c r="K51" s="12"/>
    </row>
    <row r="52" spans="1:11" ht="12.75">
      <c r="A52" s="12" t="s">
        <v>176</v>
      </c>
      <c r="B52" s="12" t="s">
        <v>177</v>
      </c>
      <c r="C52" s="13">
        <f>1*RTC</f>
        <v>1</v>
      </c>
      <c r="D52" s="12" t="s">
        <v>178</v>
      </c>
      <c r="E52" s="12"/>
      <c r="F52" s="12" t="s">
        <v>179</v>
      </c>
      <c r="G52" s="12"/>
      <c r="H52" s="12"/>
      <c r="I52" s="12"/>
      <c r="J52" s="12"/>
      <c r="K52" s="12"/>
    </row>
    <row r="53" spans="1:11" ht="12.75">
      <c r="A53" s="12" t="s">
        <v>176</v>
      </c>
      <c r="B53" s="12" t="s">
        <v>180</v>
      </c>
      <c r="C53" s="13">
        <f>1*RTC</f>
        <v>1</v>
      </c>
      <c r="D53" s="12" t="s">
        <v>181</v>
      </c>
      <c r="E53" s="12"/>
      <c r="F53" s="12" t="s">
        <v>182</v>
      </c>
      <c r="G53" s="12" t="s">
        <v>183</v>
      </c>
      <c r="H53" s="12"/>
      <c r="I53" s="12"/>
      <c r="J53" s="12"/>
      <c r="K53" s="12"/>
    </row>
    <row r="54" spans="1:11" ht="12.75">
      <c r="A54" s="12" t="s">
        <v>184</v>
      </c>
      <c r="B54" s="12" t="s">
        <v>184</v>
      </c>
      <c r="C54" s="13">
        <f>1*BASIC</f>
        <v>1</v>
      </c>
      <c r="D54" s="12" t="s">
        <v>185</v>
      </c>
      <c r="E54" s="12"/>
      <c r="F54" s="12" t="s">
        <v>186</v>
      </c>
      <c r="G54" s="12"/>
      <c r="H54" s="12"/>
      <c r="I54" s="12"/>
      <c r="J54" s="12"/>
      <c r="K54" s="16" t="s">
        <v>187</v>
      </c>
    </row>
    <row r="56" ht="12.75">
      <c r="A56" t="s">
        <v>188</v>
      </c>
    </row>
    <row r="57" ht="12.75">
      <c r="A57" s="1" t="s">
        <v>189</v>
      </c>
    </row>
    <row r="59" ht="12.75">
      <c r="A59" s="1" t="s">
        <v>190</v>
      </c>
    </row>
  </sheetData>
  <sheetProtection selectLockedCells="1" selectUnlockedCells="1"/>
  <mergeCells count="1">
    <mergeCell ref="E35:K3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2011-10-23T17:44:29Z</dcterms:modified>
  <cp:category/>
  <cp:version/>
  <cp:contentType/>
  <cp:contentStatus/>
  <cp:revision>11</cp:revision>
</cp:coreProperties>
</file>